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Cost of Money" sheetId="1" r:id="rId1"/>
    <sheet name="Treasury Rates" sheetId="2" r:id="rId2"/>
  </sheets>
  <definedNames>
    <definedName name="_xlnm.Print_Area" localSheetId="0">'Cost of Money'!$A$1:$G$26</definedName>
  </definedNames>
  <calcPr fullCalcOnLoad="1"/>
</workbook>
</file>

<file path=xl/sharedStrings.xml><?xml version="1.0" encoding="utf-8"?>
<sst xmlns="http://schemas.openxmlformats.org/spreadsheetml/2006/main" count="35" uniqueCount="33">
  <si>
    <t>Beginning Asset Balance</t>
  </si>
  <si>
    <t>Net Beginning</t>
  </si>
  <si>
    <t>Less: Accumulated Depr.</t>
  </si>
  <si>
    <t>Ending Asset Balance</t>
  </si>
  <si>
    <t>Net Ending</t>
  </si>
  <si>
    <t>Average</t>
  </si>
  <si>
    <t>Federal Rate</t>
  </si>
  <si>
    <t>Federal rate x Average Net Book Value</t>
  </si>
  <si>
    <t>Average Net Book Value</t>
  </si>
  <si>
    <t>Land</t>
  </si>
  <si>
    <t>FIRM:</t>
  </si>
  <si>
    <t>FYE:</t>
  </si>
  <si>
    <t>Treasury Department Rates</t>
  </si>
  <si>
    <t>Cost of Money Calculations</t>
  </si>
  <si>
    <t>Year</t>
  </si>
  <si>
    <t>Jan-Jun</t>
  </si>
  <si>
    <t>Jul-Dec</t>
  </si>
  <si>
    <t>Avg for Yr</t>
  </si>
  <si>
    <t>Criteria:   48 CFR 31.205-10(a) &amp; 15.404.4(c)(3)</t>
  </si>
  <si>
    <t>Per DCAA 8-414</t>
  </si>
  <si>
    <t>Calculate FCCM on prorated average of treasury rates.</t>
  </si>
  <si>
    <t>Calculation for firm with Year Ending NOT on 12/31</t>
  </si>
  <si>
    <t>Example for FCCM Rate for firm w/ YE Oct 31 2011:</t>
  </si>
  <si>
    <t>Period</t>
  </si>
  <si>
    <t>Rate</t>
  </si>
  <si>
    <t>Weighting</t>
  </si>
  <si>
    <t>FCCM</t>
  </si>
  <si>
    <t>6/12</t>
  </si>
  <si>
    <t>Sum</t>
  </si>
  <si>
    <t>Prompt Pay Interest Rates located at:</t>
  </si>
  <si>
    <t>https://www.fiscal.treasury.gov/fsservices/gov/pmt/promptPayment/rates.htm</t>
  </si>
  <si>
    <t xml:space="preserve">Facilities Capital Cost of Money Calculation </t>
  </si>
  <si>
    <t>3/12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</si>
</sst>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0.0%"/>
    <numFmt numFmtId="168" formatCode="0.000"/>
  </numFmts>
  <fonts count="48">
    <font>
      <sz val="10"/>
      <name val="Times New Roman"/>
      <family val="0"/>
    </font>
    <font>
      <b/>
      <sz val="18"/>
      <name val="Times New Roman"/>
      <family val="1"/>
    </font>
    <font>
      <sz val="12"/>
      <name val="Arial"/>
      <family val="2"/>
    </font>
    <font>
      <sz val="12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2" fillId="33" borderId="0" xfId="57" applyFont="1" applyFill="1" applyAlignment="1">
      <alignment horizontal="center"/>
      <protection/>
    </xf>
    <xf numFmtId="168" fontId="2" fillId="33" borderId="0" xfId="57" applyNumberFormat="1" applyFont="1" applyFill="1">
      <alignment/>
      <protection/>
    </xf>
    <xf numFmtId="168" fontId="2" fillId="33" borderId="0" xfId="57" applyNumberFormat="1" applyFont="1" applyFill="1" applyAlignment="1">
      <alignment horizontal="center"/>
      <protection/>
    </xf>
    <xf numFmtId="0" fontId="2" fillId="0" borderId="0" xfId="57" applyFont="1">
      <alignment/>
      <protection/>
    </xf>
    <xf numFmtId="0" fontId="6" fillId="34" borderId="11" xfId="57" applyFont="1" applyFill="1" applyBorder="1" applyAlignment="1">
      <alignment horizontal="center"/>
      <protection/>
    </xf>
    <xf numFmtId="168" fontId="6" fillId="34" borderId="11" xfId="57" applyNumberFormat="1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8" fontId="2" fillId="0" borderId="0" xfId="57" applyNumberFormat="1" applyFont="1">
      <alignment/>
      <protection/>
    </xf>
    <xf numFmtId="168" fontId="2" fillId="0" borderId="0" xfId="57" applyNumberFormat="1" applyFont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168" fontId="2" fillId="0" borderId="11" xfId="57" applyNumberFormat="1" applyFont="1" applyBorder="1">
      <alignment/>
      <protection/>
    </xf>
    <xf numFmtId="168" fontId="2" fillId="0" borderId="11" xfId="57" applyNumberFormat="1" applyFont="1" applyBorder="1" applyAlignment="1">
      <alignment horizontal="center"/>
      <protection/>
    </xf>
    <xf numFmtId="0" fontId="7" fillId="35" borderId="0" xfId="57" applyFont="1" applyFill="1" applyAlignment="1">
      <alignment horizontal="left"/>
      <protection/>
    </xf>
    <xf numFmtId="168" fontId="7" fillId="35" borderId="0" xfId="57" applyNumberFormat="1" applyFont="1" applyFill="1">
      <alignment/>
      <protection/>
    </xf>
    <xf numFmtId="168" fontId="7" fillId="35" borderId="0" xfId="57" applyNumberFormat="1" applyFont="1" applyFill="1" applyAlignment="1">
      <alignment horizontal="center"/>
      <protection/>
    </xf>
    <xf numFmtId="0" fontId="7" fillId="0" borderId="0" xfId="57" applyFont="1">
      <alignment/>
      <protection/>
    </xf>
    <xf numFmtId="0" fontId="8" fillId="35" borderId="12" xfId="57" applyFont="1" applyFill="1" applyBorder="1" applyAlignment="1">
      <alignment horizontal="left"/>
      <protection/>
    </xf>
    <xf numFmtId="168" fontId="8" fillId="35" borderId="13" xfId="57" applyNumberFormat="1" applyFont="1" applyFill="1" applyBorder="1">
      <alignment/>
      <protection/>
    </xf>
    <xf numFmtId="168" fontId="8" fillId="35" borderId="14" xfId="57" applyNumberFormat="1" applyFont="1" applyFill="1" applyBorder="1" applyAlignment="1">
      <alignment horizontal="center"/>
      <protection/>
    </xf>
    <xf numFmtId="0" fontId="5" fillId="0" borderId="0" xfId="57" applyFont="1">
      <alignment/>
      <protection/>
    </xf>
    <xf numFmtId="0" fontId="8" fillId="35" borderId="15" xfId="57" applyFont="1" applyFill="1" applyBorder="1" applyAlignment="1">
      <alignment horizontal="left"/>
      <protection/>
    </xf>
    <xf numFmtId="168" fontId="8" fillId="35" borderId="0" xfId="57" applyNumberFormat="1" applyFont="1" applyFill="1" applyBorder="1">
      <alignment/>
      <protection/>
    </xf>
    <xf numFmtId="168" fontId="8" fillId="35" borderId="16" xfId="57" applyNumberFormat="1" applyFont="1" applyFill="1" applyBorder="1" applyAlignment="1">
      <alignment horizontal="center"/>
      <protection/>
    </xf>
    <xf numFmtId="0" fontId="8" fillId="35" borderId="17" xfId="57" applyFont="1" applyFill="1" applyBorder="1" applyAlignment="1">
      <alignment horizontal="center"/>
      <protection/>
    </xf>
    <xf numFmtId="168" fontId="8" fillId="35" borderId="11" xfId="57" applyNumberFormat="1" applyFont="1" applyFill="1" applyBorder="1" applyAlignment="1">
      <alignment horizontal="center"/>
      <protection/>
    </xf>
    <xf numFmtId="168" fontId="8" fillId="35" borderId="18" xfId="57" applyNumberFormat="1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8" fillId="35" borderId="15" xfId="57" applyFont="1" applyFill="1" applyBorder="1" applyAlignment="1">
      <alignment horizontal="center"/>
      <protection/>
    </xf>
    <xf numFmtId="166" fontId="8" fillId="35" borderId="0" xfId="57" applyNumberFormat="1" applyFont="1" applyFill="1" applyBorder="1" applyAlignment="1">
      <alignment horizontal="center"/>
      <protection/>
    </xf>
    <xf numFmtId="49" fontId="8" fillId="35" borderId="0" xfId="57" applyNumberFormat="1" applyFont="1" applyFill="1" applyBorder="1" applyAlignment="1">
      <alignment horizontal="center"/>
      <protection/>
    </xf>
    <xf numFmtId="166" fontId="8" fillId="35" borderId="16" xfId="57" applyNumberFormat="1" applyFont="1" applyFill="1" applyBorder="1" applyAlignment="1">
      <alignment horizontal="center"/>
      <protection/>
    </xf>
    <xf numFmtId="0" fontId="8" fillId="35" borderId="0" xfId="57" applyFont="1" applyFill="1" applyBorder="1">
      <alignment/>
      <protection/>
    </xf>
    <xf numFmtId="166" fontId="8" fillId="35" borderId="19" xfId="57" applyNumberFormat="1" applyFont="1" applyFill="1" applyBorder="1" applyAlignment="1">
      <alignment horizontal="center"/>
      <protection/>
    </xf>
    <xf numFmtId="0" fontId="5" fillId="0" borderId="0" xfId="57" applyFont="1" applyAlignment="1">
      <alignment horizontal="left"/>
      <protection/>
    </xf>
    <xf numFmtId="168" fontId="8" fillId="35" borderId="0" xfId="57" applyNumberFormat="1" applyFont="1" applyFill="1" applyBorder="1" applyAlignment="1">
      <alignment horizontal="left"/>
      <protection/>
    </xf>
    <xf numFmtId="166" fontId="8" fillId="35" borderId="14" xfId="57" applyNumberFormat="1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168" fontId="2" fillId="35" borderId="10" xfId="57" applyNumberFormat="1" applyFont="1" applyFill="1" applyBorder="1">
      <alignment/>
      <protection/>
    </xf>
    <xf numFmtId="168" fontId="2" fillId="35" borderId="19" xfId="57" applyNumberFormat="1" applyFont="1" applyFill="1" applyBorder="1" applyAlignment="1">
      <alignment horizontal="center"/>
      <protection/>
    </xf>
    <xf numFmtId="0" fontId="9" fillId="35" borderId="21" xfId="57" applyFont="1" applyFill="1" applyBorder="1" applyAlignment="1">
      <alignment horizontal="left"/>
      <protection/>
    </xf>
    <xf numFmtId="168" fontId="2" fillId="35" borderId="22" xfId="57" applyNumberFormat="1" applyFont="1" applyFill="1" applyBorder="1">
      <alignment/>
      <protection/>
    </xf>
    <xf numFmtId="168" fontId="2" fillId="35" borderId="23" xfId="57" applyNumberFormat="1" applyFont="1" applyFill="1" applyBorder="1" applyAlignment="1">
      <alignment horizontal="center"/>
      <protection/>
    </xf>
    <xf numFmtId="0" fontId="40" fillId="35" borderId="24" xfId="53" applyFill="1" applyBorder="1" applyAlignment="1">
      <alignment horizontal="left"/>
    </xf>
    <xf numFmtId="168" fontId="2" fillId="35" borderId="11" xfId="57" applyNumberFormat="1" applyFont="1" applyFill="1" applyBorder="1">
      <alignment/>
      <protection/>
    </xf>
    <xf numFmtId="168" fontId="2" fillId="35" borderId="25" xfId="57" applyNumberFormat="1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8" fontId="2" fillId="0" borderId="0" xfId="57" applyNumberFormat="1" applyFont="1" applyBorder="1">
      <alignment/>
      <protection/>
    </xf>
    <xf numFmtId="168" fontId="2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wrapText="1"/>
    </xf>
    <xf numFmtId="0" fontId="4" fillId="33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scal.treasury.gov/fsservices/gov/pmt/promptPayment/rate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6" sqref="B6"/>
    </sheetView>
  </sheetViews>
  <sheetFormatPr defaultColWidth="9.33203125" defaultRowHeight="12.75"/>
  <cols>
    <col min="1" max="1" width="1.0078125" style="0" customWidth="1"/>
    <col min="2" max="2" width="2.16015625" style="0" customWidth="1"/>
    <col min="3" max="3" width="29.16015625" style="0" customWidth="1"/>
    <col min="4" max="4" width="16.66015625" style="0" customWidth="1"/>
    <col min="5" max="5" width="1.83203125" style="0" customWidth="1"/>
    <col min="6" max="6" width="22.33203125" style="0" customWidth="1"/>
  </cols>
  <sheetData>
    <row r="2" ht="22.5">
      <c r="C2" s="1" t="s">
        <v>10</v>
      </c>
    </row>
    <row r="4" spans="1:7" ht="18">
      <c r="A4" s="2"/>
      <c r="B4" s="2"/>
      <c r="C4" s="11" t="s">
        <v>11</v>
      </c>
      <c r="D4" s="2"/>
      <c r="E4" s="2"/>
      <c r="F4" s="2"/>
      <c r="G4" s="2"/>
    </row>
    <row r="5" spans="1:7" ht="30.75" customHeight="1">
      <c r="A5" s="2"/>
      <c r="B5" s="62" t="s">
        <v>31</v>
      </c>
      <c r="C5" s="62"/>
      <c r="D5" s="62"/>
      <c r="E5" s="62"/>
      <c r="F5" s="6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 t="s">
        <v>0</v>
      </c>
      <c r="C7" s="2"/>
      <c r="D7" s="7">
        <v>0</v>
      </c>
      <c r="E7" s="2"/>
      <c r="F7" s="4"/>
      <c r="G7" s="2"/>
    </row>
    <row r="8" spans="1:7" ht="15">
      <c r="A8" s="2"/>
      <c r="B8" s="2" t="s">
        <v>2</v>
      </c>
      <c r="C8" s="2"/>
      <c r="D8" s="8">
        <v>0</v>
      </c>
      <c r="E8" s="2"/>
      <c r="F8" s="4"/>
      <c r="G8" s="2"/>
    </row>
    <row r="9" spans="1:7" ht="15">
      <c r="A9" s="2"/>
      <c r="B9" s="2" t="s">
        <v>1</v>
      </c>
      <c r="C9" s="2"/>
      <c r="D9" s="4"/>
      <c r="E9" s="2"/>
      <c r="F9" s="4">
        <f>D7-D8</f>
        <v>0</v>
      </c>
      <c r="G9" s="2"/>
    </row>
    <row r="10" spans="1:7" ht="15">
      <c r="A10" s="2"/>
      <c r="B10" s="2"/>
      <c r="C10" s="2"/>
      <c r="D10" s="4"/>
      <c r="E10" s="2"/>
      <c r="F10" s="4"/>
      <c r="G10" s="2"/>
    </row>
    <row r="11" spans="1:7" ht="15">
      <c r="A11" s="2"/>
      <c r="B11" s="2" t="s">
        <v>3</v>
      </c>
      <c r="C11" s="2"/>
      <c r="D11" s="7">
        <v>0</v>
      </c>
      <c r="E11" s="2"/>
      <c r="F11" s="4"/>
      <c r="G11" s="2"/>
    </row>
    <row r="12" spans="1:7" ht="15">
      <c r="A12" s="2"/>
      <c r="B12" s="2" t="s">
        <v>2</v>
      </c>
      <c r="C12" s="2"/>
      <c r="D12" s="8">
        <v>0</v>
      </c>
      <c r="E12" s="2"/>
      <c r="F12" s="4"/>
      <c r="G12" s="2"/>
    </row>
    <row r="13" spans="1:7" ht="15">
      <c r="A13" s="2"/>
      <c r="B13" s="2" t="s">
        <v>4</v>
      </c>
      <c r="C13" s="2"/>
      <c r="D13" s="4"/>
      <c r="E13" s="2"/>
      <c r="F13" s="4">
        <f>D11-D12</f>
        <v>0</v>
      </c>
      <c r="G13" s="2"/>
    </row>
    <row r="14" spans="1:7" ht="15">
      <c r="A14" s="2"/>
      <c r="B14" s="2"/>
      <c r="C14" s="2"/>
      <c r="D14" s="4"/>
      <c r="E14" s="2"/>
      <c r="F14" s="4"/>
      <c r="G14" s="2"/>
    </row>
    <row r="15" spans="1:7" ht="15">
      <c r="A15" s="2"/>
      <c r="B15" s="2" t="s">
        <v>8</v>
      </c>
      <c r="C15" s="2"/>
      <c r="D15" s="4"/>
      <c r="E15" s="2"/>
      <c r="F15" s="4">
        <f>(F9+F13)/2</f>
        <v>0</v>
      </c>
      <c r="G15" s="2"/>
    </row>
    <row r="16" spans="1:7" ht="15">
      <c r="A16" s="2"/>
      <c r="B16" s="2" t="s">
        <v>9</v>
      </c>
      <c r="C16" s="2"/>
      <c r="D16" s="4"/>
      <c r="E16" s="2"/>
      <c r="F16" s="8">
        <v>0</v>
      </c>
      <c r="G16" s="2"/>
    </row>
    <row r="17" spans="1:7" ht="15">
      <c r="A17" s="2"/>
      <c r="B17" s="2"/>
      <c r="C17" s="2"/>
      <c r="D17" s="4"/>
      <c r="E17" s="2"/>
      <c r="F17" s="4">
        <f>F15+F16</f>
        <v>0</v>
      </c>
      <c r="G17" s="2"/>
    </row>
    <row r="18" spans="1:7" ht="15">
      <c r="A18" s="2"/>
      <c r="B18" s="2"/>
      <c r="C18" s="2"/>
      <c r="D18" s="4"/>
      <c r="E18" s="2"/>
      <c r="F18" s="4"/>
      <c r="G18" s="2"/>
    </row>
    <row r="19" spans="1:7" ht="15">
      <c r="A19" s="2"/>
      <c r="B19" s="2" t="s">
        <v>6</v>
      </c>
      <c r="C19" s="2"/>
      <c r="D19" s="9">
        <v>0</v>
      </c>
      <c r="E19" s="2"/>
      <c r="F19" s="4"/>
      <c r="G19" s="2"/>
    </row>
    <row r="20" spans="1:7" ht="15">
      <c r="A20" s="2"/>
      <c r="B20" s="2"/>
      <c r="C20" s="2"/>
      <c r="D20" s="10">
        <v>0</v>
      </c>
      <c r="E20" s="2"/>
      <c r="F20" s="4"/>
      <c r="G20" s="2"/>
    </row>
    <row r="21" spans="1:7" ht="15">
      <c r="A21" s="2"/>
      <c r="B21" s="2"/>
      <c r="C21" s="2"/>
      <c r="D21" s="6">
        <f>SUM(D19:D20)</f>
        <v>0</v>
      </c>
      <c r="E21" s="2"/>
      <c r="G21" s="2"/>
    </row>
    <row r="22" spans="1:7" ht="15">
      <c r="A22" s="2"/>
      <c r="B22" s="2"/>
      <c r="C22" s="2"/>
      <c r="D22" s="5"/>
      <c r="E22" s="2"/>
      <c r="F22" s="4"/>
      <c r="G22" s="2"/>
    </row>
    <row r="23" spans="1:7" ht="15">
      <c r="A23" s="2"/>
      <c r="B23" s="2" t="s">
        <v>5</v>
      </c>
      <c r="C23" s="2"/>
      <c r="D23" s="4"/>
      <c r="E23" s="2"/>
      <c r="F23" s="5">
        <f>D21/2</f>
        <v>0</v>
      </c>
      <c r="G23" s="2"/>
    </row>
    <row r="24" spans="1:7" ht="15">
      <c r="A24" s="2"/>
      <c r="B24" s="2"/>
      <c r="C24" s="2"/>
      <c r="D24" s="4"/>
      <c r="E24" s="2"/>
      <c r="F24" s="4"/>
      <c r="G24" s="2"/>
    </row>
    <row r="25" spans="1:7" ht="15">
      <c r="A25" s="2"/>
      <c r="B25" s="2" t="s">
        <v>7</v>
      </c>
      <c r="C25" s="2"/>
      <c r="D25" s="4"/>
      <c r="E25" s="2"/>
      <c r="F25" s="3">
        <f>F17*F23</f>
        <v>0</v>
      </c>
      <c r="G25" s="2"/>
    </row>
    <row r="26" spans="1:7" ht="15">
      <c r="A26" s="2"/>
      <c r="B26" s="2"/>
      <c r="C26" s="2"/>
      <c r="D26" s="4"/>
      <c r="E26" s="2"/>
      <c r="F26" s="4"/>
      <c r="G26" s="2"/>
    </row>
  </sheetData>
  <sheetProtection/>
  <mergeCells count="1">
    <mergeCell ref="B5:F5"/>
  </mergeCells>
  <printOptions horizontalCentered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A45" sqref="A45"/>
    </sheetView>
  </sheetViews>
  <sheetFormatPr defaultColWidth="9.33203125" defaultRowHeight="18" customHeight="1"/>
  <cols>
    <col min="1" max="1" width="11.33203125" style="20" customWidth="1"/>
    <col min="2" max="2" width="12.33203125" style="21" customWidth="1"/>
    <col min="3" max="3" width="1.0078125" style="21" customWidth="1"/>
    <col min="4" max="4" width="12.66015625" style="21" bestFit="1" customWidth="1"/>
    <col min="5" max="5" width="1.0078125" style="21" customWidth="1"/>
    <col min="6" max="6" width="17.33203125" style="22" customWidth="1"/>
    <col min="7" max="16384" width="9.33203125" style="16" customWidth="1"/>
  </cols>
  <sheetData>
    <row r="1" spans="1:6" s="12" customFormat="1" ht="18" customHeight="1">
      <c r="A1" s="63" t="s">
        <v>12</v>
      </c>
      <c r="B1" s="63"/>
      <c r="C1" s="63"/>
      <c r="D1" s="63"/>
      <c r="E1" s="63"/>
      <c r="F1" s="63"/>
    </row>
    <row r="2" spans="1:6" s="12" customFormat="1" ht="18" customHeight="1">
      <c r="A2" s="63" t="s">
        <v>13</v>
      </c>
      <c r="B2" s="63"/>
      <c r="C2" s="63"/>
      <c r="D2" s="63"/>
      <c r="E2" s="63"/>
      <c r="F2" s="63"/>
    </row>
    <row r="3" spans="1:6" ht="18" customHeight="1">
      <c r="A3" s="13"/>
      <c r="B3" s="14"/>
      <c r="C3" s="14"/>
      <c r="D3" s="14"/>
      <c r="E3" s="14"/>
      <c r="F3" s="15"/>
    </row>
    <row r="4" spans="1:6" s="19" customFormat="1" ht="18" customHeight="1" thickBot="1">
      <c r="A4" s="17" t="s">
        <v>14</v>
      </c>
      <c r="B4" s="18" t="s">
        <v>15</v>
      </c>
      <c r="C4" s="18"/>
      <c r="D4" s="18" t="s">
        <v>16</v>
      </c>
      <c r="E4" s="18"/>
      <c r="F4" s="18" t="s">
        <v>17</v>
      </c>
    </row>
    <row r="5" spans="1:4" ht="18" customHeight="1" hidden="1">
      <c r="A5" s="20">
        <v>1971</v>
      </c>
      <c r="D5" s="21">
        <v>7.375</v>
      </c>
    </row>
    <row r="6" spans="1:6" ht="18" customHeight="1" hidden="1">
      <c r="A6" s="20">
        <v>1972</v>
      </c>
      <c r="B6" s="21">
        <v>6.75</v>
      </c>
      <c r="D6" s="21">
        <v>6.875</v>
      </c>
      <c r="F6" s="22">
        <f>(B6+D6)/2</f>
        <v>6.8125</v>
      </c>
    </row>
    <row r="7" spans="1:6" ht="18" customHeight="1" hidden="1">
      <c r="A7" s="20">
        <v>1973</v>
      </c>
      <c r="B7" s="21">
        <v>7.125</v>
      </c>
      <c r="D7" s="21">
        <v>7.75</v>
      </c>
      <c r="F7" s="22">
        <f aca="true" t="shared" si="0" ref="F7:F38">(B7+D7)/2</f>
        <v>7.4375</v>
      </c>
    </row>
    <row r="8" spans="1:6" ht="18" customHeight="1" hidden="1">
      <c r="A8" s="20">
        <v>1974</v>
      </c>
      <c r="B8" s="21">
        <v>7.875</v>
      </c>
      <c r="D8" s="21">
        <v>9.125</v>
      </c>
      <c r="F8" s="22">
        <f t="shared" si="0"/>
        <v>8.5</v>
      </c>
    </row>
    <row r="9" spans="1:6" ht="18" customHeight="1" hidden="1">
      <c r="A9" s="20">
        <v>1975</v>
      </c>
      <c r="B9" s="21">
        <v>8.875</v>
      </c>
      <c r="D9" s="21">
        <v>8.875</v>
      </c>
      <c r="F9" s="22">
        <f t="shared" si="0"/>
        <v>8.875</v>
      </c>
    </row>
    <row r="10" spans="1:6" ht="18" customHeight="1" hidden="1">
      <c r="A10" s="20">
        <v>1976</v>
      </c>
      <c r="B10" s="21">
        <v>8.75</v>
      </c>
      <c r="D10" s="21">
        <v>8.5</v>
      </c>
      <c r="F10" s="22">
        <f t="shared" si="0"/>
        <v>8.625</v>
      </c>
    </row>
    <row r="11" spans="1:6" ht="18" customHeight="1" hidden="1">
      <c r="A11" s="20">
        <v>1977</v>
      </c>
      <c r="B11" s="21">
        <v>7.75</v>
      </c>
      <c r="D11" s="21">
        <v>7.875</v>
      </c>
      <c r="F11" s="22">
        <f t="shared" si="0"/>
        <v>7.8125</v>
      </c>
    </row>
    <row r="12" spans="1:6" ht="18" customHeight="1" hidden="1">
      <c r="A12" s="20">
        <v>1978</v>
      </c>
      <c r="B12" s="21">
        <v>8.25</v>
      </c>
      <c r="D12" s="21">
        <v>9</v>
      </c>
      <c r="F12" s="22">
        <f t="shared" si="0"/>
        <v>8.625</v>
      </c>
    </row>
    <row r="13" spans="1:6" ht="18" customHeight="1" hidden="1">
      <c r="A13" s="20">
        <v>1979</v>
      </c>
      <c r="B13" s="21">
        <v>9.875</v>
      </c>
      <c r="D13" s="21">
        <v>10.25</v>
      </c>
      <c r="F13" s="22">
        <f t="shared" si="0"/>
        <v>10.0625</v>
      </c>
    </row>
    <row r="14" spans="1:6" ht="18" customHeight="1" hidden="1">
      <c r="A14" s="20">
        <v>1980</v>
      </c>
      <c r="B14" s="21">
        <v>12.25</v>
      </c>
      <c r="D14" s="21">
        <v>10.5</v>
      </c>
      <c r="F14" s="22">
        <f t="shared" si="0"/>
        <v>11.375</v>
      </c>
    </row>
    <row r="15" spans="1:6" ht="18" customHeight="1" hidden="1">
      <c r="A15" s="20">
        <v>1981</v>
      </c>
      <c r="B15" s="21">
        <v>14.625</v>
      </c>
      <c r="D15" s="21">
        <v>14.875</v>
      </c>
      <c r="F15" s="22">
        <f t="shared" si="0"/>
        <v>14.75</v>
      </c>
    </row>
    <row r="16" spans="1:6" ht="18" customHeight="1" hidden="1">
      <c r="A16" s="20">
        <v>1982</v>
      </c>
      <c r="B16" s="21">
        <v>14.75</v>
      </c>
      <c r="D16" s="21">
        <v>15.5</v>
      </c>
      <c r="F16" s="22">
        <f t="shared" si="0"/>
        <v>15.125</v>
      </c>
    </row>
    <row r="17" spans="1:6" ht="18" customHeight="1" hidden="1">
      <c r="A17" s="20">
        <v>1983</v>
      </c>
      <c r="B17" s="21">
        <v>11.25</v>
      </c>
      <c r="D17" s="21">
        <v>11.5</v>
      </c>
      <c r="F17" s="22">
        <f t="shared" si="0"/>
        <v>11.375</v>
      </c>
    </row>
    <row r="18" spans="1:6" ht="18" customHeight="1" hidden="1">
      <c r="A18" s="20">
        <v>1984</v>
      </c>
      <c r="B18" s="21">
        <v>12.375</v>
      </c>
      <c r="D18" s="21">
        <v>14.375</v>
      </c>
      <c r="F18" s="22">
        <f t="shared" si="0"/>
        <v>13.375</v>
      </c>
    </row>
    <row r="19" spans="1:6" ht="18" customHeight="1" hidden="1">
      <c r="A19" s="20">
        <v>1985</v>
      </c>
      <c r="B19" s="21">
        <v>12.125</v>
      </c>
      <c r="D19" s="21">
        <v>10.375</v>
      </c>
      <c r="F19" s="22">
        <f t="shared" si="0"/>
        <v>11.25</v>
      </c>
    </row>
    <row r="20" spans="1:6" ht="18" customHeight="1" hidden="1">
      <c r="A20" s="20">
        <v>1986</v>
      </c>
      <c r="B20" s="21">
        <v>9.75</v>
      </c>
      <c r="D20" s="21">
        <v>8.5</v>
      </c>
      <c r="F20" s="22">
        <f t="shared" si="0"/>
        <v>9.125</v>
      </c>
    </row>
    <row r="21" spans="1:6" ht="18" customHeight="1" hidden="1">
      <c r="A21" s="20">
        <v>1987</v>
      </c>
      <c r="B21" s="21">
        <v>7.625</v>
      </c>
      <c r="D21" s="21">
        <v>9.25</v>
      </c>
      <c r="F21" s="22">
        <f t="shared" si="0"/>
        <v>8.4375</v>
      </c>
    </row>
    <row r="22" spans="1:6" ht="18" customHeight="1" hidden="1">
      <c r="A22" s="20">
        <v>1988</v>
      </c>
      <c r="B22" s="21">
        <v>9.375</v>
      </c>
      <c r="D22" s="21">
        <v>9.25</v>
      </c>
      <c r="F22" s="22">
        <f t="shared" si="0"/>
        <v>9.3125</v>
      </c>
    </row>
    <row r="23" spans="1:6" ht="18" customHeight="1" hidden="1">
      <c r="A23" s="20">
        <v>1989</v>
      </c>
      <c r="B23" s="21">
        <v>9.75</v>
      </c>
      <c r="D23" s="21">
        <v>9.125</v>
      </c>
      <c r="F23" s="22">
        <f t="shared" si="0"/>
        <v>9.4375</v>
      </c>
    </row>
    <row r="24" spans="1:6" ht="18" customHeight="1" hidden="1">
      <c r="A24" s="20">
        <v>1990</v>
      </c>
      <c r="B24" s="21">
        <v>8.5</v>
      </c>
      <c r="D24" s="21">
        <v>9</v>
      </c>
      <c r="F24" s="22">
        <f t="shared" si="0"/>
        <v>8.75</v>
      </c>
    </row>
    <row r="25" spans="1:6" ht="18" customHeight="1" hidden="1">
      <c r="A25" s="20">
        <v>1991</v>
      </c>
      <c r="B25" s="21">
        <v>8.375</v>
      </c>
      <c r="D25" s="21">
        <v>8.5</v>
      </c>
      <c r="F25" s="22">
        <f t="shared" si="0"/>
        <v>8.4375</v>
      </c>
    </row>
    <row r="26" spans="1:6" ht="18" customHeight="1" hidden="1">
      <c r="A26" s="20">
        <v>1992</v>
      </c>
      <c r="B26" s="21">
        <v>6.875</v>
      </c>
      <c r="D26" s="21">
        <v>7</v>
      </c>
      <c r="F26" s="22">
        <f t="shared" si="0"/>
        <v>6.9375</v>
      </c>
    </row>
    <row r="27" spans="1:6" ht="18" customHeight="1" hidden="1">
      <c r="A27" s="20">
        <v>1993</v>
      </c>
      <c r="B27" s="21">
        <v>6.5</v>
      </c>
      <c r="D27" s="21">
        <v>5.625</v>
      </c>
      <c r="F27" s="22">
        <f t="shared" si="0"/>
        <v>6.0625</v>
      </c>
    </row>
    <row r="28" spans="1:6" ht="18" customHeight="1" hidden="1">
      <c r="A28" s="20">
        <v>1994</v>
      </c>
      <c r="B28" s="21">
        <v>5.5</v>
      </c>
      <c r="D28" s="21">
        <v>7</v>
      </c>
      <c r="F28" s="22">
        <f t="shared" si="0"/>
        <v>6.25</v>
      </c>
    </row>
    <row r="29" spans="1:6" ht="18" customHeight="1" hidden="1">
      <c r="A29" s="20">
        <v>1995</v>
      </c>
      <c r="B29" s="21">
        <v>8.125</v>
      </c>
      <c r="D29" s="21">
        <v>6.375</v>
      </c>
      <c r="F29" s="22">
        <f t="shared" si="0"/>
        <v>7.25</v>
      </c>
    </row>
    <row r="30" spans="1:6" ht="18" customHeight="1" hidden="1">
      <c r="A30" s="20">
        <v>1996</v>
      </c>
      <c r="B30" s="21">
        <v>5.875</v>
      </c>
      <c r="D30" s="21">
        <v>7</v>
      </c>
      <c r="F30" s="22">
        <f t="shared" si="0"/>
        <v>6.4375</v>
      </c>
    </row>
    <row r="31" spans="1:6" ht="18" customHeight="1" hidden="1">
      <c r="A31" s="20">
        <v>1997</v>
      </c>
      <c r="B31" s="21">
        <v>6.375</v>
      </c>
      <c r="D31" s="21">
        <v>6.75</v>
      </c>
      <c r="F31" s="22">
        <f t="shared" si="0"/>
        <v>6.5625</v>
      </c>
    </row>
    <row r="32" spans="1:6" ht="18" customHeight="1" hidden="1">
      <c r="A32" s="20">
        <v>1998</v>
      </c>
      <c r="B32" s="21">
        <v>6.25</v>
      </c>
      <c r="D32" s="21">
        <v>6</v>
      </c>
      <c r="F32" s="22">
        <f t="shared" si="0"/>
        <v>6.125</v>
      </c>
    </row>
    <row r="33" spans="1:6" ht="18" customHeight="1" hidden="1">
      <c r="A33" s="20">
        <v>1999</v>
      </c>
      <c r="B33" s="21">
        <v>5</v>
      </c>
      <c r="D33" s="21">
        <v>6.5</v>
      </c>
      <c r="F33" s="22">
        <f t="shared" si="0"/>
        <v>5.75</v>
      </c>
    </row>
    <row r="34" spans="1:6" ht="18" customHeight="1">
      <c r="A34" s="20">
        <v>2010</v>
      </c>
      <c r="B34" s="21">
        <v>3.25</v>
      </c>
      <c r="D34" s="21">
        <v>3.125</v>
      </c>
      <c r="F34" s="22">
        <f t="shared" si="0"/>
        <v>3.1875</v>
      </c>
    </row>
    <row r="35" spans="1:6" ht="18" customHeight="1">
      <c r="A35" s="20">
        <v>2011</v>
      </c>
      <c r="B35" s="21">
        <v>2.63</v>
      </c>
      <c r="D35" s="21">
        <v>2.5</v>
      </c>
      <c r="F35" s="22">
        <f t="shared" si="0"/>
        <v>2.565</v>
      </c>
    </row>
    <row r="36" spans="1:6" ht="18" customHeight="1">
      <c r="A36" s="20">
        <v>2012</v>
      </c>
      <c r="B36" s="21">
        <v>2</v>
      </c>
      <c r="D36" s="21">
        <v>1.75</v>
      </c>
      <c r="F36" s="22">
        <f t="shared" si="0"/>
        <v>1.875</v>
      </c>
    </row>
    <row r="37" spans="1:6" ht="18" customHeight="1">
      <c r="A37" s="20">
        <v>2013</v>
      </c>
      <c r="B37" s="21">
        <v>1.375</v>
      </c>
      <c r="D37" s="21">
        <v>1.75</v>
      </c>
      <c r="F37" s="22">
        <f t="shared" si="0"/>
        <v>1.5625</v>
      </c>
    </row>
    <row r="38" spans="1:6" ht="18" customHeight="1">
      <c r="A38" s="20">
        <v>2014</v>
      </c>
      <c r="B38" s="21">
        <v>2.125</v>
      </c>
      <c r="D38" s="21">
        <v>2</v>
      </c>
      <c r="F38" s="22">
        <f t="shared" si="0"/>
        <v>2.0625</v>
      </c>
    </row>
    <row r="39" spans="1:6" ht="18" customHeight="1">
      <c r="A39" s="20">
        <v>2015</v>
      </c>
      <c r="B39" s="21">
        <v>2.125</v>
      </c>
      <c r="D39" s="21">
        <v>2.375</v>
      </c>
      <c r="F39" s="22">
        <f aca="true" t="shared" si="1" ref="F39:F44">(B39+D39)/2</f>
        <v>2.25</v>
      </c>
    </row>
    <row r="40" spans="1:6" ht="18" customHeight="1">
      <c r="A40" s="59">
        <v>2016</v>
      </c>
      <c r="B40" s="60">
        <v>2.5</v>
      </c>
      <c r="C40" s="60"/>
      <c r="D40" s="60">
        <v>1.875</v>
      </c>
      <c r="E40" s="60"/>
      <c r="F40" s="61">
        <f t="shared" si="1"/>
        <v>2.1875</v>
      </c>
    </row>
    <row r="41" spans="1:6" ht="18" customHeight="1">
      <c r="A41" s="59">
        <v>2017</v>
      </c>
      <c r="B41" s="60">
        <v>2.5</v>
      </c>
      <c r="C41" s="60"/>
      <c r="D41" s="60">
        <v>2.375</v>
      </c>
      <c r="E41" s="60"/>
      <c r="F41" s="61">
        <f t="shared" si="1"/>
        <v>2.4375</v>
      </c>
    </row>
    <row r="42" spans="1:6" ht="18" customHeight="1">
      <c r="A42" s="59">
        <v>2018</v>
      </c>
      <c r="B42" s="60">
        <v>2.625</v>
      </c>
      <c r="C42" s="60"/>
      <c r="D42" s="60">
        <v>3.5</v>
      </c>
      <c r="E42" s="60"/>
      <c r="F42" s="61">
        <f t="shared" si="1"/>
        <v>3.0625</v>
      </c>
    </row>
    <row r="43" spans="1:6" ht="18" customHeight="1">
      <c r="A43" s="59">
        <v>2019</v>
      </c>
      <c r="B43" s="60">
        <v>3.625</v>
      </c>
      <c r="C43" s="60"/>
      <c r="D43" s="60">
        <v>2.625</v>
      </c>
      <c r="E43" s="60"/>
      <c r="F43" s="61">
        <f t="shared" si="1"/>
        <v>3.125</v>
      </c>
    </row>
    <row r="44" spans="1:6" ht="18" customHeight="1" thickBot="1">
      <c r="A44" s="23">
        <v>2020</v>
      </c>
      <c r="B44" s="24">
        <v>2.125</v>
      </c>
      <c r="C44" s="24"/>
      <c r="D44" s="24">
        <v>1.125</v>
      </c>
      <c r="E44" s="24"/>
      <c r="F44" s="25">
        <f t="shared" si="1"/>
        <v>1.625</v>
      </c>
    </row>
    <row r="45" spans="1:6" s="29" customFormat="1" ht="18" customHeight="1">
      <c r="A45" s="26" t="s">
        <v>18</v>
      </c>
      <c r="B45" s="27"/>
      <c r="C45" s="27"/>
      <c r="D45" s="27"/>
      <c r="E45" s="27"/>
      <c r="F45" s="28"/>
    </row>
    <row r="46" spans="1:6" s="29" customFormat="1" ht="18" customHeight="1">
      <c r="A46" s="26" t="s">
        <v>19</v>
      </c>
      <c r="B46" s="27"/>
      <c r="C46" s="27"/>
      <c r="D46" s="27"/>
      <c r="E46" s="27"/>
      <c r="F46" s="28"/>
    </row>
    <row r="47" spans="1:6" s="29" customFormat="1" ht="18" customHeight="1">
      <c r="A47" s="26" t="s">
        <v>20</v>
      </c>
      <c r="B47" s="27"/>
      <c r="C47" s="27"/>
      <c r="D47" s="27"/>
      <c r="E47" s="27"/>
      <c r="F47" s="28"/>
    </row>
    <row r="48" spans="1:6" s="29" customFormat="1" ht="18" customHeight="1">
      <c r="A48" s="26"/>
      <c r="B48" s="27"/>
      <c r="C48" s="27"/>
      <c r="D48" s="27"/>
      <c r="E48" s="27"/>
      <c r="F48" s="28"/>
    </row>
    <row r="49" spans="1:6" s="33" customFormat="1" ht="18" customHeight="1">
      <c r="A49" s="30" t="s">
        <v>21</v>
      </c>
      <c r="B49" s="31"/>
      <c r="C49" s="31"/>
      <c r="D49" s="31"/>
      <c r="E49" s="31"/>
      <c r="F49" s="32"/>
    </row>
    <row r="50" spans="1:6" s="33" customFormat="1" ht="18" customHeight="1">
      <c r="A50" s="34" t="s">
        <v>22</v>
      </c>
      <c r="B50" s="35"/>
      <c r="C50" s="35"/>
      <c r="D50" s="35"/>
      <c r="E50" s="35"/>
      <c r="F50" s="36"/>
    </row>
    <row r="51" spans="1:6" s="40" customFormat="1" ht="18" customHeight="1" thickBot="1">
      <c r="A51" s="37" t="s">
        <v>23</v>
      </c>
      <c r="B51" s="38" t="s">
        <v>24</v>
      </c>
      <c r="C51" s="38"/>
      <c r="D51" s="38" t="s">
        <v>25</v>
      </c>
      <c r="E51" s="38"/>
      <c r="F51" s="39" t="s">
        <v>26</v>
      </c>
    </row>
    <row r="52" spans="1:6" s="33" customFormat="1" ht="18" customHeight="1">
      <c r="A52" s="41">
        <v>2016</v>
      </c>
      <c r="B52" s="42">
        <v>0.025</v>
      </c>
      <c r="C52" s="35"/>
      <c r="D52" s="43" t="s">
        <v>32</v>
      </c>
      <c r="E52" s="35"/>
      <c r="F52" s="44">
        <f>(3/12)*B52</f>
        <v>0.00625</v>
      </c>
    </row>
    <row r="53" spans="1:6" s="33" customFormat="1" ht="18" customHeight="1">
      <c r="A53" s="41">
        <v>2016</v>
      </c>
      <c r="B53" s="42">
        <v>0.01875</v>
      </c>
      <c r="C53" s="45"/>
      <c r="D53" s="43" t="s">
        <v>27</v>
      </c>
      <c r="E53" s="45"/>
      <c r="F53" s="44">
        <f>(6/12)*B53</f>
        <v>0.009375</v>
      </c>
    </row>
    <row r="54" spans="1:6" s="47" customFormat="1" ht="18" customHeight="1">
      <c r="A54" s="41">
        <v>2017</v>
      </c>
      <c r="B54" s="42">
        <v>0.025</v>
      </c>
      <c r="C54" s="35"/>
      <c r="D54" s="43" t="s">
        <v>32</v>
      </c>
      <c r="E54" s="35"/>
      <c r="F54" s="46">
        <f>(3/12)*B54</f>
        <v>0.00625</v>
      </c>
    </row>
    <row r="55" spans="1:6" s="47" customFormat="1" ht="18" customHeight="1">
      <c r="A55" s="34"/>
      <c r="B55" s="48"/>
      <c r="C55" s="48"/>
      <c r="D55" s="48" t="s">
        <v>28</v>
      </c>
      <c r="E55" s="48"/>
      <c r="F55" s="49">
        <f>SUM(F52:F54)</f>
        <v>0.021875</v>
      </c>
    </row>
    <row r="56" spans="1:6" ht="18" customHeight="1">
      <c r="A56" s="50"/>
      <c r="B56" s="51"/>
      <c r="C56" s="51"/>
      <c r="D56" s="51"/>
      <c r="E56" s="51"/>
      <c r="F56" s="52"/>
    </row>
    <row r="57" ht="18" customHeight="1" thickBot="1"/>
    <row r="58" spans="1:6" ht="18" customHeight="1">
      <c r="A58" s="53" t="s">
        <v>29</v>
      </c>
      <c r="B58" s="54"/>
      <c r="C58" s="54"/>
      <c r="D58" s="54"/>
      <c r="E58" s="54"/>
      <c r="F58" s="55"/>
    </row>
    <row r="59" spans="1:6" ht="18" customHeight="1" thickBot="1">
      <c r="A59" s="56" t="s">
        <v>30</v>
      </c>
      <c r="B59" s="57"/>
      <c r="C59" s="57"/>
      <c r="D59" s="57"/>
      <c r="E59" s="57"/>
      <c r="F59" s="58"/>
    </row>
  </sheetData>
  <sheetProtection/>
  <mergeCells count="2">
    <mergeCell ref="A1:F1"/>
    <mergeCell ref="A2:F2"/>
  </mergeCells>
  <hyperlinks>
    <hyperlink ref="A59" r:id="rId1" display="https://www.fiscal.treasury.gov/fsservices/gov/pmt/promptPayment/rates.htm"/>
  </hyperlinks>
  <printOptions gridLines="1" horizontalCentered="1"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Facilities Capital Cost of Money Worksheet</dc:title>
  <dc:subject/>
  <dc:creator>CalundE</dc:creator>
  <cp:keywords/>
  <dc:description/>
  <cp:lastModifiedBy>Ikenberry, Bruce</cp:lastModifiedBy>
  <cp:lastPrinted>2003-10-10T15:48:04Z</cp:lastPrinted>
  <dcterms:created xsi:type="dcterms:W3CDTF">2002-01-28T18:36:02Z</dcterms:created>
  <dcterms:modified xsi:type="dcterms:W3CDTF">2020-07-07T18:14:41Z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